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155" windowWidth="15210" windowHeight="92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'Feuil1'!$C$3:$M$62</definedName>
  </definedNames>
  <calcPr fullCalcOnLoad="1"/>
</workbook>
</file>

<file path=xl/sharedStrings.xml><?xml version="1.0" encoding="utf-8"?>
<sst xmlns="http://schemas.openxmlformats.org/spreadsheetml/2006/main" count="148" uniqueCount="82">
  <si>
    <t>DSP</t>
  </si>
  <si>
    <t>Type</t>
  </si>
  <si>
    <t>Nbre</t>
  </si>
  <si>
    <t>Total</t>
  </si>
  <si>
    <t>PROM</t>
  </si>
  <si>
    <t>Remarque</t>
  </si>
  <si>
    <t>mW / MHz</t>
  </si>
  <si>
    <t>mW</t>
  </si>
  <si>
    <t>26C31</t>
  </si>
  <si>
    <t>26C32</t>
  </si>
  <si>
    <t>7846RP</t>
  </si>
  <si>
    <t>AD584</t>
  </si>
  <si>
    <t>Conso. Stat.</t>
  </si>
  <si>
    <t>Conso. dyn.</t>
  </si>
  <si>
    <t>Fréquence</t>
  </si>
  <si>
    <t>U reference</t>
  </si>
  <si>
    <t>driver</t>
  </si>
  <si>
    <t>receiver</t>
  </si>
  <si>
    <t>transistor+R</t>
  </si>
  <si>
    <t>LM139A</t>
  </si>
  <si>
    <t>OP400</t>
  </si>
  <si>
    <t>OP27</t>
  </si>
  <si>
    <t>MHz equiv.</t>
  </si>
  <si>
    <t>amplifier</t>
  </si>
  <si>
    <t>comparator</t>
  </si>
  <si>
    <t>encoder</t>
  </si>
  <si>
    <t>mW max.</t>
  </si>
  <si>
    <t>preamplifier (FTSP)</t>
  </si>
  <si>
    <t>TSC21020</t>
  </si>
  <si>
    <t>RAM data</t>
  </si>
  <si>
    <t>RAM program</t>
  </si>
  <si>
    <t>DAC</t>
  </si>
  <si>
    <t>Component</t>
  </si>
  <si>
    <t>Mux</t>
  </si>
  <si>
    <t>LED</t>
  </si>
  <si>
    <t>ADC ++</t>
  </si>
  <si>
    <t>amplifier (4)</t>
  </si>
  <si>
    <t>HS 508BRH</t>
  </si>
  <si>
    <t>Total SMEC board</t>
  </si>
  <si>
    <t>MAC board</t>
  </si>
  <si>
    <t>Total MAC board</t>
  </si>
  <si>
    <t>HX6228</t>
  </si>
  <si>
    <t>54SX32S</t>
  </si>
  <si>
    <t>OP467</t>
  </si>
  <si>
    <t>instrum. amplifier</t>
  </si>
  <si>
    <t>AD524</t>
  </si>
  <si>
    <t>Comparator</t>
  </si>
  <si>
    <t>3N163</t>
  </si>
  <si>
    <t>partially in mechanism</t>
  </si>
  <si>
    <t>average mW</t>
  </si>
  <si>
    <t>1500 en crête</t>
  </si>
  <si>
    <t>BSM board</t>
  </si>
  <si>
    <t>750 en crête</t>
  </si>
  <si>
    <t>2N5153</t>
  </si>
  <si>
    <t>2N2907A</t>
  </si>
  <si>
    <t>Total BSM board</t>
  </si>
  <si>
    <t>SMEC board</t>
  </si>
  <si>
    <t>2N5154</t>
  </si>
  <si>
    <t>référence tension</t>
  </si>
  <si>
    <t>switch</t>
  </si>
  <si>
    <t>modem</t>
  </si>
  <si>
    <t>AD630</t>
  </si>
  <si>
    <t>launch lock</t>
  </si>
  <si>
    <t>5V</t>
  </si>
  <si>
    <t>analog+/-13V</t>
  </si>
  <si>
    <t>mot   +/-15V</t>
  </si>
  <si>
    <t>regulateur</t>
  </si>
  <si>
    <t>LM117</t>
  </si>
  <si>
    <t>FPGA + regul</t>
  </si>
  <si>
    <t>TOTAL</t>
  </si>
  <si>
    <t>27C1512TRP</t>
  </si>
  <si>
    <t>1500 au boot</t>
  </si>
  <si>
    <t>switch analogique</t>
  </si>
  <si>
    <t>HS9 303RH</t>
  </si>
  <si>
    <t>HS9-303</t>
  </si>
  <si>
    <t>HS9-508</t>
  </si>
  <si>
    <t>multiplexeur</t>
  </si>
  <si>
    <t>TBC</t>
  </si>
  <si>
    <t>Date: 11/10/2001</t>
  </si>
  <si>
    <t>Issue: 1.0</t>
  </si>
  <si>
    <t>MCU Power Budget</t>
  </si>
  <si>
    <t>LAM/ELE/SPI/011013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</si>
</sst>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" fontId="2" fillId="0" borderId="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1" fontId="0" fillId="0" borderId="7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B34">
      <selection activeCell="I62" sqref="I62"/>
    </sheetView>
  </sheetViews>
  <sheetFormatPr defaultColWidth="11.421875" defaultRowHeight="12.75"/>
  <cols>
    <col min="3" max="3" width="17.421875" style="0" customWidth="1"/>
    <col min="4" max="4" width="14.140625" style="0" customWidth="1"/>
    <col min="5" max="5" width="12.140625" style="0" customWidth="1"/>
    <col min="6" max="6" width="10.8515625" style="0" customWidth="1"/>
    <col min="7" max="7" width="11.28125" style="0" customWidth="1"/>
    <col min="8" max="8" width="5.8515625" style="0" customWidth="1"/>
    <col min="9" max="9" width="7.00390625" style="0" customWidth="1"/>
    <col min="10" max="10" width="13.140625" style="0" customWidth="1"/>
    <col min="11" max="11" width="8.140625" style="0" customWidth="1"/>
    <col min="12" max="12" width="7.140625" style="0" customWidth="1"/>
    <col min="13" max="13" width="6.7109375" style="0" customWidth="1"/>
  </cols>
  <sheetData>
    <row r="1" spans="3:5" ht="20.25">
      <c r="C1" s="45" t="s">
        <v>80</v>
      </c>
      <c r="E1" t="s">
        <v>81</v>
      </c>
    </row>
    <row r="2" ht="15">
      <c r="C2" s="46" t="s">
        <v>78</v>
      </c>
    </row>
    <row r="3" ht="15.75" thickBot="1">
      <c r="C3" s="46" t="s">
        <v>79</v>
      </c>
    </row>
    <row r="4" spans="3:13" ht="12.75">
      <c r="C4" s="5" t="s">
        <v>32</v>
      </c>
      <c r="D4" s="13" t="s">
        <v>1</v>
      </c>
      <c r="E4" s="6" t="s">
        <v>12</v>
      </c>
      <c r="F4" s="15" t="s">
        <v>14</v>
      </c>
      <c r="G4" s="6" t="s">
        <v>13</v>
      </c>
      <c r="H4" s="13" t="s">
        <v>2</v>
      </c>
      <c r="I4" s="6" t="s">
        <v>3</v>
      </c>
      <c r="J4" s="41" t="s">
        <v>5</v>
      </c>
      <c r="K4" s="33" t="s">
        <v>63</v>
      </c>
      <c r="L4" s="47" t="s">
        <v>64</v>
      </c>
      <c r="M4" s="49" t="s">
        <v>65</v>
      </c>
    </row>
    <row r="5" spans="3:13" ht="13.5" thickBot="1">
      <c r="C5" s="26" t="s">
        <v>39</v>
      </c>
      <c r="D5" s="27"/>
      <c r="E5" s="28" t="s">
        <v>26</v>
      </c>
      <c r="F5" s="29" t="s">
        <v>22</v>
      </c>
      <c r="G5" s="28" t="s">
        <v>6</v>
      </c>
      <c r="H5" s="27"/>
      <c r="I5" s="30" t="s">
        <v>7</v>
      </c>
      <c r="J5" s="42"/>
      <c r="K5" s="34"/>
      <c r="L5" s="48"/>
      <c r="M5" s="50"/>
    </row>
    <row r="6" spans="3:13" ht="12.75">
      <c r="C6" s="19" t="s">
        <v>0</v>
      </c>
      <c r="D6" s="20" t="s">
        <v>28</v>
      </c>
      <c r="E6" s="20"/>
      <c r="F6" s="20">
        <v>20</v>
      </c>
      <c r="G6" s="31">
        <v>100</v>
      </c>
      <c r="H6" s="20">
        <v>1</v>
      </c>
      <c r="I6" s="31">
        <f aca="true" t="shared" si="0" ref="I6:I15">H6*(G6*F6+E6)</f>
        <v>2000</v>
      </c>
      <c r="J6" s="32"/>
      <c r="K6" s="17">
        <f aca="true" t="shared" si="1" ref="K6:K12">I6</f>
        <v>2000</v>
      </c>
      <c r="L6" s="17"/>
      <c r="M6" s="36"/>
    </row>
    <row r="7" spans="3:13" ht="12.75">
      <c r="C7" s="3" t="s">
        <v>4</v>
      </c>
      <c r="D7" s="2" t="s">
        <v>70</v>
      </c>
      <c r="E7" s="2">
        <v>2.5</v>
      </c>
      <c r="F7" s="2">
        <v>0</v>
      </c>
      <c r="G7" s="1">
        <v>50</v>
      </c>
      <c r="H7" s="2">
        <v>3</v>
      </c>
      <c r="I7" s="1">
        <f>H7*(G7*F7*F7+E7)</f>
        <v>7.5</v>
      </c>
      <c r="J7" s="4" t="s">
        <v>71</v>
      </c>
      <c r="K7" s="17">
        <f t="shared" si="1"/>
        <v>7.5</v>
      </c>
      <c r="L7" s="17"/>
      <c r="M7" s="36"/>
    </row>
    <row r="8" spans="3:13" ht="12.75">
      <c r="C8" s="3" t="s">
        <v>29</v>
      </c>
      <c r="D8" s="2" t="s">
        <v>41</v>
      </c>
      <c r="E8" s="2"/>
      <c r="F8" s="2">
        <v>20</v>
      </c>
      <c r="G8" s="1">
        <v>25</v>
      </c>
      <c r="H8" s="2">
        <v>4</v>
      </c>
      <c r="I8" s="1">
        <f t="shared" si="0"/>
        <v>2000</v>
      </c>
      <c r="J8" s="4"/>
      <c r="K8" s="17">
        <f t="shared" si="1"/>
        <v>2000</v>
      </c>
      <c r="L8" s="17"/>
      <c r="M8" s="36"/>
    </row>
    <row r="9" spans="3:13" ht="12.75">
      <c r="C9" s="3" t="s">
        <v>30</v>
      </c>
      <c r="D9" s="2" t="s">
        <v>41</v>
      </c>
      <c r="E9" s="2"/>
      <c r="F9" s="2">
        <v>20</v>
      </c>
      <c r="G9" s="1">
        <v>25</v>
      </c>
      <c r="H9" s="2">
        <v>6</v>
      </c>
      <c r="I9" s="1">
        <f t="shared" si="0"/>
        <v>3000</v>
      </c>
      <c r="J9" s="4"/>
      <c r="K9" s="17">
        <f t="shared" si="1"/>
        <v>3000</v>
      </c>
      <c r="L9" s="17"/>
      <c r="M9" s="36"/>
    </row>
    <row r="10" spans="3:13" ht="12.75">
      <c r="C10" s="3" t="s">
        <v>16</v>
      </c>
      <c r="D10" s="2" t="s">
        <v>8</v>
      </c>
      <c r="E10" s="2">
        <v>10</v>
      </c>
      <c r="F10" s="2"/>
      <c r="G10" s="1"/>
      <c r="H10" s="2">
        <v>1</v>
      </c>
      <c r="I10" s="1">
        <f t="shared" si="0"/>
        <v>10</v>
      </c>
      <c r="J10" s="4"/>
      <c r="K10" s="17">
        <f t="shared" si="1"/>
        <v>10</v>
      </c>
      <c r="L10" s="17"/>
      <c r="M10" s="36"/>
    </row>
    <row r="11" spans="3:13" ht="12.75">
      <c r="C11" s="3" t="s">
        <v>17</v>
      </c>
      <c r="D11" s="2" t="s">
        <v>9</v>
      </c>
      <c r="E11" s="2">
        <v>140</v>
      </c>
      <c r="F11" s="2"/>
      <c r="G11" s="1"/>
      <c r="H11" s="2">
        <v>1</v>
      </c>
      <c r="I11" s="1">
        <f t="shared" si="0"/>
        <v>140</v>
      </c>
      <c r="J11" s="4"/>
      <c r="K11" s="17">
        <f t="shared" si="1"/>
        <v>140</v>
      </c>
      <c r="L11" s="17"/>
      <c r="M11" s="36"/>
    </row>
    <row r="12" spans="3:13" ht="12.75">
      <c r="C12" s="3" t="s">
        <v>68</v>
      </c>
      <c r="D12" s="2" t="s">
        <v>42</v>
      </c>
      <c r="E12" s="2"/>
      <c r="F12" s="2">
        <v>20</v>
      </c>
      <c r="G12" s="1">
        <v>40</v>
      </c>
      <c r="H12" s="2">
        <v>1</v>
      </c>
      <c r="I12" s="1">
        <f t="shared" si="0"/>
        <v>800</v>
      </c>
      <c r="J12" s="4"/>
      <c r="K12" s="17">
        <f t="shared" si="1"/>
        <v>800</v>
      </c>
      <c r="L12" s="17"/>
      <c r="M12" s="36"/>
    </row>
    <row r="13" spans="3:13" ht="12.75">
      <c r="C13" s="3" t="s">
        <v>31</v>
      </c>
      <c r="D13" s="2" t="s">
        <v>10</v>
      </c>
      <c r="E13" s="2">
        <v>100</v>
      </c>
      <c r="F13" s="2"/>
      <c r="G13" s="1"/>
      <c r="H13" s="2">
        <v>3</v>
      </c>
      <c r="I13" s="1">
        <f t="shared" si="0"/>
        <v>300</v>
      </c>
      <c r="J13" s="4"/>
      <c r="K13" s="17"/>
      <c r="L13" s="17">
        <f>I13</f>
        <v>300</v>
      </c>
      <c r="M13" s="36"/>
    </row>
    <row r="14" spans="3:13" ht="12.75">
      <c r="C14" s="3" t="s">
        <v>15</v>
      </c>
      <c r="D14" s="2" t="s">
        <v>11</v>
      </c>
      <c r="E14" s="2">
        <v>15</v>
      </c>
      <c r="F14" s="2"/>
      <c r="G14" s="1"/>
      <c r="H14" s="2">
        <v>1</v>
      </c>
      <c r="I14" s="1">
        <f t="shared" si="0"/>
        <v>15</v>
      </c>
      <c r="J14" s="4"/>
      <c r="K14" s="17"/>
      <c r="L14" s="17">
        <f>I14</f>
        <v>15</v>
      </c>
      <c r="M14" s="36"/>
    </row>
    <row r="15" spans="3:13" ht="12.75">
      <c r="C15" s="3" t="s">
        <v>36</v>
      </c>
      <c r="D15" s="2" t="s">
        <v>43</v>
      </c>
      <c r="E15" s="2">
        <v>210</v>
      </c>
      <c r="F15" s="2"/>
      <c r="G15" s="1"/>
      <c r="H15" s="2">
        <v>2</v>
      </c>
      <c r="I15" s="1">
        <f t="shared" si="0"/>
        <v>420</v>
      </c>
      <c r="J15" s="4"/>
      <c r="K15" s="17"/>
      <c r="L15" s="17">
        <f>I15</f>
        <v>420</v>
      </c>
      <c r="M15" s="36"/>
    </row>
    <row r="16" spans="2:13" ht="12.75">
      <c r="B16" s="44" t="s">
        <v>77</v>
      </c>
      <c r="C16" s="3" t="s">
        <v>72</v>
      </c>
      <c r="D16" s="2" t="s">
        <v>73</v>
      </c>
      <c r="E16" s="2">
        <v>30</v>
      </c>
      <c r="F16" s="2"/>
      <c r="G16" s="1"/>
      <c r="H16" s="2">
        <v>1</v>
      </c>
      <c r="I16" s="1">
        <f>H16*(G16*F16+E16)</f>
        <v>30</v>
      </c>
      <c r="J16" s="4"/>
      <c r="K16" s="17"/>
      <c r="L16" s="17">
        <f>I16</f>
        <v>30</v>
      </c>
      <c r="M16" s="36"/>
    </row>
    <row r="17" spans="3:13" ht="12.75">
      <c r="C17" s="3" t="s">
        <v>35</v>
      </c>
      <c r="D17" s="2">
        <v>7805</v>
      </c>
      <c r="E17" s="2">
        <v>132</v>
      </c>
      <c r="F17" s="2"/>
      <c r="G17" s="2"/>
      <c r="H17" s="2">
        <v>1</v>
      </c>
      <c r="I17" s="1">
        <f>H17*(G17*F17+E17)</f>
        <v>132</v>
      </c>
      <c r="J17" s="4"/>
      <c r="K17" s="17"/>
      <c r="L17" s="17">
        <v>132</v>
      </c>
      <c r="M17" s="36"/>
    </row>
    <row r="18" spans="2:13" ht="12.75">
      <c r="B18" s="44" t="s">
        <v>77</v>
      </c>
      <c r="C18" s="3" t="s">
        <v>66</v>
      </c>
      <c r="D18" s="2" t="s">
        <v>67</v>
      </c>
      <c r="E18" s="2">
        <v>160</v>
      </c>
      <c r="F18" s="1"/>
      <c r="G18" s="1"/>
      <c r="H18" s="2">
        <v>2</v>
      </c>
      <c r="I18" s="1">
        <f>H18*(G18*F18+E18)</f>
        <v>320</v>
      </c>
      <c r="J18" s="4"/>
      <c r="K18" s="17"/>
      <c r="L18" s="17">
        <f>I18</f>
        <v>320</v>
      </c>
      <c r="M18" s="36"/>
    </row>
    <row r="19" spans="3:13" ht="12.75">
      <c r="C19" s="3" t="s">
        <v>33</v>
      </c>
      <c r="D19" s="2" t="s">
        <v>37</v>
      </c>
      <c r="E19" s="2">
        <v>30</v>
      </c>
      <c r="F19" s="2">
        <v>0.1</v>
      </c>
      <c r="G19" s="1">
        <v>10</v>
      </c>
      <c r="H19" s="2">
        <v>4</v>
      </c>
      <c r="I19" s="1">
        <f>H19*(G19*F19+E19)</f>
        <v>124</v>
      </c>
      <c r="J19" s="4"/>
      <c r="K19" s="17"/>
      <c r="L19" s="17">
        <f>I19</f>
        <v>124</v>
      </c>
      <c r="M19" s="36"/>
    </row>
    <row r="20" spans="3:13" ht="12.75">
      <c r="C20" s="3" t="s">
        <v>46</v>
      </c>
      <c r="D20" s="2" t="s">
        <v>19</v>
      </c>
      <c r="E20" s="2">
        <v>25</v>
      </c>
      <c r="F20" s="2"/>
      <c r="G20" s="1"/>
      <c r="H20" s="2">
        <v>2</v>
      </c>
      <c r="I20" s="1">
        <f>H20*(G20*F20+E20)</f>
        <v>50</v>
      </c>
      <c r="J20" s="4"/>
      <c r="K20" s="17"/>
      <c r="L20" s="17">
        <f>I20</f>
        <v>50</v>
      </c>
      <c r="M20" s="36"/>
    </row>
    <row r="21" spans="3:13" ht="12.75">
      <c r="C21" s="3"/>
      <c r="D21" s="1"/>
      <c r="E21" s="1"/>
      <c r="F21" s="1"/>
      <c r="G21" s="1"/>
      <c r="H21" s="1"/>
      <c r="I21" s="1"/>
      <c r="J21" s="4"/>
      <c r="K21" s="17"/>
      <c r="L21" s="17"/>
      <c r="M21" s="36"/>
    </row>
    <row r="22" spans="3:13" ht="16.5" thickBot="1">
      <c r="C22" s="10" t="s">
        <v>40</v>
      </c>
      <c r="D22" s="11"/>
      <c r="E22" s="11"/>
      <c r="F22" s="11"/>
      <c r="G22" s="11"/>
      <c r="H22" s="11"/>
      <c r="I22" s="21">
        <f>SUM(I6:I20)</f>
        <v>9348.5</v>
      </c>
      <c r="J22" s="12"/>
      <c r="K22" s="38">
        <f>SUM(K6:K21)</f>
        <v>7957.5</v>
      </c>
      <c r="L22" s="38">
        <f>SUM(L6:L21)</f>
        <v>1391</v>
      </c>
      <c r="M22" s="39">
        <f>SUM(M6:M21)</f>
        <v>0</v>
      </c>
    </row>
    <row r="23" ht="12.75">
      <c r="H23" s="52"/>
    </row>
    <row r="26" ht="13.5" thickBot="1"/>
    <row r="27" spans="3:13" ht="12.75">
      <c r="C27" s="5" t="s">
        <v>32</v>
      </c>
      <c r="D27" s="13" t="s">
        <v>1</v>
      </c>
      <c r="E27" s="6" t="s">
        <v>12</v>
      </c>
      <c r="F27" s="15" t="s">
        <v>14</v>
      </c>
      <c r="G27" s="6" t="s">
        <v>13</v>
      </c>
      <c r="H27" s="13" t="s">
        <v>2</v>
      </c>
      <c r="I27" s="6" t="s">
        <v>3</v>
      </c>
      <c r="J27" s="13" t="s">
        <v>5</v>
      </c>
      <c r="K27" s="33" t="s">
        <v>63</v>
      </c>
      <c r="L27" s="47" t="s">
        <v>64</v>
      </c>
      <c r="M27" s="49" t="s">
        <v>65</v>
      </c>
    </row>
    <row r="28" spans="3:13" ht="13.5" thickBot="1">
      <c r="C28" s="26" t="s">
        <v>56</v>
      </c>
      <c r="D28" s="27"/>
      <c r="E28" s="28" t="s">
        <v>26</v>
      </c>
      <c r="F28" s="29" t="s">
        <v>22</v>
      </c>
      <c r="G28" s="28" t="s">
        <v>49</v>
      </c>
      <c r="H28" s="27"/>
      <c r="I28" s="30" t="s">
        <v>7</v>
      </c>
      <c r="J28" s="27"/>
      <c r="K28" s="34"/>
      <c r="L28" s="48"/>
      <c r="M28" s="50"/>
    </row>
    <row r="29" spans="3:13" ht="12.75">
      <c r="C29" s="19" t="s">
        <v>18</v>
      </c>
      <c r="D29" s="20" t="s">
        <v>53</v>
      </c>
      <c r="E29" s="20">
        <v>0</v>
      </c>
      <c r="F29" s="20"/>
      <c r="G29" s="31">
        <v>500</v>
      </c>
      <c r="H29" s="20">
        <v>1</v>
      </c>
      <c r="I29" s="31">
        <f>G29*H29</f>
        <v>500</v>
      </c>
      <c r="J29" s="32" t="s">
        <v>50</v>
      </c>
      <c r="K29" s="35"/>
      <c r="L29" s="17"/>
      <c r="M29" s="36">
        <f>I29</f>
        <v>500</v>
      </c>
    </row>
    <row r="30" spans="3:13" ht="12.75">
      <c r="C30" s="3" t="s">
        <v>18</v>
      </c>
      <c r="D30" s="2" t="s">
        <v>57</v>
      </c>
      <c r="E30" s="2">
        <v>0</v>
      </c>
      <c r="F30" s="2"/>
      <c r="G30" s="1">
        <v>500</v>
      </c>
      <c r="H30" s="2">
        <v>1</v>
      </c>
      <c r="I30" s="1">
        <f>G30*H30</f>
        <v>500</v>
      </c>
      <c r="J30" s="4" t="s">
        <v>50</v>
      </c>
      <c r="K30" s="35"/>
      <c r="L30" s="17"/>
      <c r="M30" s="36">
        <f>I30</f>
        <v>500</v>
      </c>
    </row>
    <row r="31" spans="3:13" ht="12.75">
      <c r="C31" s="3" t="s">
        <v>24</v>
      </c>
      <c r="D31" s="2" t="s">
        <v>19</v>
      </c>
      <c r="E31" s="2">
        <v>25</v>
      </c>
      <c r="F31" s="2"/>
      <c r="G31" s="1"/>
      <c r="H31" s="2">
        <v>7</v>
      </c>
      <c r="I31" s="1">
        <f>H31*(G31*F31+E31)</f>
        <v>175</v>
      </c>
      <c r="J31" s="4"/>
      <c r="K31" s="35"/>
      <c r="L31" s="17">
        <f aca="true" t="shared" si="2" ref="L31:L42">I31</f>
        <v>175</v>
      </c>
      <c r="M31" s="36"/>
    </row>
    <row r="32" spans="3:13" ht="12.75">
      <c r="C32" s="3" t="s">
        <v>36</v>
      </c>
      <c r="D32" s="2" t="s">
        <v>20</v>
      </c>
      <c r="E32" s="2">
        <v>80</v>
      </c>
      <c r="F32" s="2"/>
      <c r="G32" s="1"/>
      <c r="H32" s="2">
        <v>7</v>
      </c>
      <c r="I32" s="1">
        <f aca="true" t="shared" si="3" ref="I32:I37">H32*(G32*F32+E32)</f>
        <v>560</v>
      </c>
      <c r="J32" s="4"/>
      <c r="K32" s="35"/>
      <c r="L32" s="17">
        <f t="shared" si="2"/>
        <v>560</v>
      </c>
      <c r="M32" s="36"/>
    </row>
    <row r="33" spans="3:13" ht="12.75">
      <c r="C33" s="3" t="s">
        <v>36</v>
      </c>
      <c r="D33" s="2" t="s">
        <v>43</v>
      </c>
      <c r="E33" s="2">
        <v>210</v>
      </c>
      <c r="F33" s="2"/>
      <c r="G33" s="1"/>
      <c r="H33" s="2">
        <v>4</v>
      </c>
      <c r="I33" s="1">
        <f t="shared" si="3"/>
        <v>840</v>
      </c>
      <c r="J33" s="4"/>
      <c r="K33" s="35"/>
      <c r="L33" s="17">
        <f t="shared" si="2"/>
        <v>840</v>
      </c>
      <c r="M33" s="36"/>
    </row>
    <row r="34" spans="3:13" ht="12.75">
      <c r="C34" s="3" t="s">
        <v>44</v>
      </c>
      <c r="D34" s="2" t="s">
        <v>45</v>
      </c>
      <c r="E34" s="2">
        <v>110</v>
      </c>
      <c r="F34" s="2"/>
      <c r="G34" s="1"/>
      <c r="H34" s="2">
        <v>3</v>
      </c>
      <c r="I34" s="1">
        <f t="shared" si="3"/>
        <v>330</v>
      </c>
      <c r="J34" s="4"/>
      <c r="K34" s="35"/>
      <c r="L34" s="17">
        <f t="shared" si="2"/>
        <v>330</v>
      </c>
      <c r="M34" s="36"/>
    </row>
    <row r="35" spans="3:13" ht="12.75">
      <c r="C35" s="3" t="s">
        <v>23</v>
      </c>
      <c r="D35" s="2" t="s">
        <v>21</v>
      </c>
      <c r="E35" s="2">
        <v>130</v>
      </c>
      <c r="F35" s="2"/>
      <c r="G35" s="1"/>
      <c r="H35" s="2">
        <v>1</v>
      </c>
      <c r="I35" s="1">
        <f t="shared" si="3"/>
        <v>130</v>
      </c>
      <c r="J35" s="4"/>
      <c r="K35" s="35"/>
      <c r="L35" s="17">
        <f t="shared" si="2"/>
        <v>130</v>
      </c>
      <c r="M35" s="36"/>
    </row>
    <row r="36" spans="3:13" ht="12.75">
      <c r="C36" s="3" t="s">
        <v>27</v>
      </c>
      <c r="D36" s="2" t="s">
        <v>47</v>
      </c>
      <c r="E36" s="2">
        <v>0.6</v>
      </c>
      <c r="F36" s="1"/>
      <c r="G36" s="1"/>
      <c r="H36" s="2">
        <v>6</v>
      </c>
      <c r="I36" s="22">
        <f t="shared" si="3"/>
        <v>3.5999999999999996</v>
      </c>
      <c r="J36" s="4" t="s">
        <v>48</v>
      </c>
      <c r="K36" s="35"/>
      <c r="L36" s="17">
        <f t="shared" si="2"/>
        <v>3.5999999999999996</v>
      </c>
      <c r="M36" s="36"/>
    </row>
    <row r="37" spans="3:13" ht="12.75">
      <c r="C37" s="3" t="s">
        <v>25</v>
      </c>
      <c r="D37" s="2" t="s">
        <v>34</v>
      </c>
      <c r="E37" s="2">
        <v>6.5</v>
      </c>
      <c r="F37" s="1"/>
      <c r="G37" s="1"/>
      <c r="H37" s="2">
        <v>1</v>
      </c>
      <c r="I37" s="1">
        <f t="shared" si="3"/>
        <v>6.5</v>
      </c>
      <c r="J37" s="4" t="s">
        <v>48</v>
      </c>
      <c r="K37" s="35"/>
      <c r="L37" s="17">
        <f t="shared" si="2"/>
        <v>6.5</v>
      </c>
      <c r="M37" s="36"/>
    </row>
    <row r="38" spans="2:13" ht="12.75">
      <c r="B38" s="44" t="s">
        <v>77</v>
      </c>
      <c r="C38" s="25" t="s">
        <v>59</v>
      </c>
      <c r="D38" s="2" t="s">
        <v>74</v>
      </c>
      <c r="E38" s="2">
        <v>30</v>
      </c>
      <c r="F38" s="1"/>
      <c r="G38" s="1"/>
      <c r="H38" s="2">
        <v>4</v>
      </c>
      <c r="I38" s="22">
        <f>E38*H38</f>
        <v>120</v>
      </c>
      <c r="J38" s="4"/>
      <c r="K38" s="35"/>
      <c r="L38" s="17">
        <f t="shared" si="2"/>
        <v>120</v>
      </c>
      <c r="M38" s="36"/>
    </row>
    <row r="39" spans="3:13" ht="12.75">
      <c r="C39" s="25" t="s">
        <v>76</v>
      </c>
      <c r="D39" s="2" t="s">
        <v>75</v>
      </c>
      <c r="E39" s="2">
        <v>30</v>
      </c>
      <c r="F39" s="1">
        <v>0</v>
      </c>
      <c r="G39" s="1">
        <v>10</v>
      </c>
      <c r="H39" s="2">
        <v>1</v>
      </c>
      <c r="I39" s="22">
        <f>E39*H39</f>
        <v>30</v>
      </c>
      <c r="J39" s="4"/>
      <c r="K39" s="35"/>
      <c r="L39" s="17">
        <f t="shared" si="2"/>
        <v>30</v>
      </c>
      <c r="M39" s="36"/>
    </row>
    <row r="40" spans="3:13" ht="12.75">
      <c r="C40" s="3" t="s">
        <v>60</v>
      </c>
      <c r="D40" s="2" t="s">
        <v>61</v>
      </c>
      <c r="E40" s="2">
        <v>130</v>
      </c>
      <c r="F40" s="1"/>
      <c r="G40" s="1"/>
      <c r="H40" s="2">
        <v>2</v>
      </c>
      <c r="I40" s="22">
        <f>E40*H40</f>
        <v>260</v>
      </c>
      <c r="J40" s="4"/>
      <c r="K40" s="35"/>
      <c r="L40" s="17">
        <f t="shared" si="2"/>
        <v>260</v>
      </c>
      <c r="M40" s="36"/>
    </row>
    <row r="41" spans="2:13" ht="12.75">
      <c r="B41" s="44" t="s">
        <v>77</v>
      </c>
      <c r="C41" s="3" t="s">
        <v>66</v>
      </c>
      <c r="D41" s="2" t="s">
        <v>67</v>
      </c>
      <c r="E41" s="2">
        <v>160</v>
      </c>
      <c r="F41" s="1"/>
      <c r="G41" s="1"/>
      <c r="H41" s="2">
        <v>1</v>
      </c>
      <c r="I41" s="22">
        <f>E41*H41</f>
        <v>160</v>
      </c>
      <c r="J41" s="4"/>
      <c r="K41" s="35"/>
      <c r="L41" s="17">
        <f t="shared" si="2"/>
        <v>160</v>
      </c>
      <c r="M41" s="36"/>
    </row>
    <row r="42" spans="3:13" ht="12.75">
      <c r="C42" s="3" t="s">
        <v>58</v>
      </c>
      <c r="D42" s="2" t="s">
        <v>11</v>
      </c>
      <c r="E42" s="2">
        <v>15</v>
      </c>
      <c r="F42" s="1"/>
      <c r="G42" s="1"/>
      <c r="H42" s="2">
        <v>2</v>
      </c>
      <c r="I42" s="22">
        <f>E42*H42</f>
        <v>30</v>
      </c>
      <c r="J42" s="4"/>
      <c r="K42" s="35"/>
      <c r="L42" s="17">
        <f t="shared" si="2"/>
        <v>30</v>
      </c>
      <c r="M42" s="36"/>
    </row>
    <row r="43" spans="3:13" ht="16.5" thickBot="1">
      <c r="C43" s="10" t="s">
        <v>38</v>
      </c>
      <c r="D43" s="11"/>
      <c r="E43" s="11"/>
      <c r="F43" s="11"/>
      <c r="G43" s="11"/>
      <c r="H43" s="11"/>
      <c r="I43" s="21">
        <f>SUM(I29:I42)</f>
        <v>3645.1</v>
      </c>
      <c r="J43" s="12"/>
      <c r="K43" s="37">
        <f>SUM(K29:K42)</f>
        <v>0</v>
      </c>
      <c r="L43" s="40">
        <f>SUM(L29:L42)</f>
        <v>2645.1</v>
      </c>
      <c r="M43" s="39">
        <f>SUM(M29:M42)</f>
        <v>1000</v>
      </c>
    </row>
    <row r="44" spans="3:10" ht="12.75">
      <c r="C44" s="17"/>
      <c r="D44" s="17"/>
      <c r="E44" s="17"/>
      <c r="F44" s="17"/>
      <c r="G44" s="17"/>
      <c r="H44" s="51">
        <v>0.1</v>
      </c>
      <c r="I44" s="17">
        <v>4000</v>
      </c>
      <c r="J44" s="17"/>
    </row>
    <row r="45" spans="3:10" ht="12.75">
      <c r="C45" s="17"/>
      <c r="D45" s="18"/>
      <c r="E45" s="18"/>
      <c r="F45" s="18"/>
      <c r="G45" s="18"/>
      <c r="H45" s="18"/>
      <c r="I45" s="17"/>
      <c r="J45" s="17"/>
    </row>
    <row r="46" ht="13.5" thickBot="1"/>
    <row r="47" spans="3:13" ht="12.75">
      <c r="C47" s="5" t="s">
        <v>32</v>
      </c>
      <c r="D47" s="13" t="s">
        <v>1</v>
      </c>
      <c r="E47" s="6" t="s">
        <v>12</v>
      </c>
      <c r="F47" s="15" t="s">
        <v>14</v>
      </c>
      <c r="G47" s="6" t="s">
        <v>13</v>
      </c>
      <c r="H47" s="13" t="s">
        <v>2</v>
      </c>
      <c r="I47" s="6" t="s">
        <v>3</v>
      </c>
      <c r="J47" s="13" t="s">
        <v>5</v>
      </c>
      <c r="K47" s="33" t="s">
        <v>63</v>
      </c>
      <c r="L47" s="47" t="s">
        <v>64</v>
      </c>
      <c r="M47" s="49" t="s">
        <v>65</v>
      </c>
    </row>
    <row r="48" spans="3:13" ht="13.5" thickBot="1">
      <c r="C48" s="7" t="s">
        <v>51</v>
      </c>
      <c r="D48" s="14"/>
      <c r="E48" s="8" t="s">
        <v>26</v>
      </c>
      <c r="F48" s="16" t="s">
        <v>22</v>
      </c>
      <c r="G48" s="8" t="s">
        <v>49</v>
      </c>
      <c r="H48" s="14"/>
      <c r="I48" s="9" t="s">
        <v>7</v>
      </c>
      <c r="J48" s="14"/>
      <c r="K48" s="34"/>
      <c r="L48" s="48"/>
      <c r="M48" s="50"/>
    </row>
    <row r="49" spans="3:13" ht="12.75">
      <c r="C49" s="19" t="s">
        <v>18</v>
      </c>
      <c r="D49" s="20" t="s">
        <v>53</v>
      </c>
      <c r="E49" s="20">
        <v>0</v>
      </c>
      <c r="F49" s="20"/>
      <c r="G49" s="23">
        <v>250</v>
      </c>
      <c r="H49" s="24">
        <v>1</v>
      </c>
      <c r="I49" s="23">
        <f>G49*H49</f>
        <v>250</v>
      </c>
      <c r="J49" s="4" t="s">
        <v>52</v>
      </c>
      <c r="K49" s="35"/>
      <c r="L49" s="17"/>
      <c r="M49" s="36">
        <f>I49</f>
        <v>250</v>
      </c>
    </row>
    <row r="50" spans="3:13" ht="12.75">
      <c r="C50" s="3" t="s">
        <v>18</v>
      </c>
      <c r="D50" s="2" t="s">
        <v>57</v>
      </c>
      <c r="E50" s="2">
        <v>0</v>
      </c>
      <c r="F50" s="2"/>
      <c r="G50" s="1">
        <v>250</v>
      </c>
      <c r="H50" s="2">
        <v>1</v>
      </c>
      <c r="I50" s="1">
        <f>G50*H50</f>
        <v>250</v>
      </c>
      <c r="J50" s="4" t="s">
        <v>52</v>
      </c>
      <c r="K50" s="35"/>
      <c r="L50" s="17"/>
      <c r="M50" s="36">
        <f>I50</f>
        <v>250</v>
      </c>
    </row>
    <row r="51" spans="3:13" ht="12.75">
      <c r="C51" s="3" t="s">
        <v>24</v>
      </c>
      <c r="D51" s="2" t="s">
        <v>19</v>
      </c>
      <c r="E51" s="2">
        <v>25</v>
      </c>
      <c r="F51" s="2"/>
      <c r="G51" s="1"/>
      <c r="H51" s="2">
        <v>4</v>
      </c>
      <c r="I51" s="1">
        <f aca="true" t="shared" si="4" ref="I51:I57">H51*(G51*F51+E51)</f>
        <v>100</v>
      </c>
      <c r="J51" s="4"/>
      <c r="K51" s="35"/>
      <c r="L51" s="17">
        <f aca="true" t="shared" si="5" ref="L51:L59">I51</f>
        <v>100</v>
      </c>
      <c r="M51" s="36"/>
    </row>
    <row r="52" spans="3:13" ht="12.75">
      <c r="C52" s="3" t="s">
        <v>36</v>
      </c>
      <c r="D52" s="2" t="s">
        <v>20</v>
      </c>
      <c r="E52" s="2">
        <v>80</v>
      </c>
      <c r="F52" s="2"/>
      <c r="G52" s="1"/>
      <c r="H52" s="2">
        <v>4</v>
      </c>
      <c r="I52" s="1">
        <f t="shared" si="4"/>
        <v>320</v>
      </c>
      <c r="J52" s="4"/>
      <c r="K52" s="35"/>
      <c r="L52" s="17">
        <f t="shared" si="5"/>
        <v>320</v>
      </c>
      <c r="M52" s="36"/>
    </row>
    <row r="53" spans="3:13" ht="12.75">
      <c r="C53" s="3" t="s">
        <v>36</v>
      </c>
      <c r="D53" s="2" t="s">
        <v>43</v>
      </c>
      <c r="E53" s="2">
        <v>210</v>
      </c>
      <c r="F53" s="2"/>
      <c r="G53" s="1"/>
      <c r="H53" s="2">
        <v>0</v>
      </c>
      <c r="I53" s="1">
        <f t="shared" si="4"/>
        <v>0</v>
      </c>
      <c r="J53" s="4"/>
      <c r="K53" s="35"/>
      <c r="L53" s="17">
        <f t="shared" si="5"/>
        <v>0</v>
      </c>
      <c r="M53" s="36"/>
    </row>
    <row r="54" spans="3:13" ht="12.75">
      <c r="C54" s="3" t="s">
        <v>44</v>
      </c>
      <c r="D54" s="2" t="s">
        <v>45</v>
      </c>
      <c r="E54" s="2">
        <v>110</v>
      </c>
      <c r="F54" s="2"/>
      <c r="G54" s="1"/>
      <c r="H54" s="2">
        <v>6</v>
      </c>
      <c r="I54" s="1">
        <f t="shared" si="4"/>
        <v>660</v>
      </c>
      <c r="J54" s="4"/>
      <c r="K54" s="35"/>
      <c r="L54" s="17">
        <f t="shared" si="5"/>
        <v>660</v>
      </c>
      <c r="M54" s="36"/>
    </row>
    <row r="55" spans="3:13" ht="12.75">
      <c r="C55" s="3" t="s">
        <v>23</v>
      </c>
      <c r="D55" s="2" t="s">
        <v>21</v>
      </c>
      <c r="E55" s="2">
        <v>130</v>
      </c>
      <c r="F55" s="2"/>
      <c r="G55" s="1"/>
      <c r="H55" s="2">
        <v>2</v>
      </c>
      <c r="I55" s="1">
        <f t="shared" si="4"/>
        <v>260</v>
      </c>
      <c r="J55" s="4"/>
      <c r="K55" s="35"/>
      <c r="L55" s="17">
        <f t="shared" si="5"/>
        <v>260</v>
      </c>
      <c r="M55" s="36"/>
    </row>
    <row r="56" spans="3:13" ht="12.75">
      <c r="C56" s="3" t="s">
        <v>18</v>
      </c>
      <c r="D56" s="2" t="s">
        <v>53</v>
      </c>
      <c r="E56" s="2">
        <v>0</v>
      </c>
      <c r="F56" s="1"/>
      <c r="G56" s="1"/>
      <c r="H56" s="2">
        <v>4</v>
      </c>
      <c r="I56" s="22">
        <f t="shared" si="4"/>
        <v>0</v>
      </c>
      <c r="J56" s="4"/>
      <c r="K56" s="35"/>
      <c r="L56" s="17">
        <f t="shared" si="5"/>
        <v>0</v>
      </c>
      <c r="M56" s="36"/>
    </row>
    <row r="57" spans="3:13" ht="12.75">
      <c r="C57" s="3" t="s">
        <v>18</v>
      </c>
      <c r="D57" s="2" t="s">
        <v>54</v>
      </c>
      <c r="E57" s="2">
        <v>0</v>
      </c>
      <c r="F57" s="1"/>
      <c r="G57" s="1"/>
      <c r="H57" s="2">
        <v>2</v>
      </c>
      <c r="I57" s="1">
        <f t="shared" si="4"/>
        <v>0</v>
      </c>
      <c r="J57" s="4" t="s">
        <v>62</v>
      </c>
      <c r="K57" s="35"/>
      <c r="L57" s="17">
        <f t="shared" si="5"/>
        <v>0</v>
      </c>
      <c r="M57" s="36"/>
    </row>
    <row r="58" spans="3:13" ht="12.75">
      <c r="C58" s="3" t="s">
        <v>15</v>
      </c>
      <c r="D58" s="2" t="s">
        <v>11</v>
      </c>
      <c r="E58" s="2">
        <v>15</v>
      </c>
      <c r="F58" s="2"/>
      <c r="G58" s="1"/>
      <c r="H58" s="2">
        <v>1</v>
      </c>
      <c r="I58" s="22">
        <f>E58*H58</f>
        <v>15</v>
      </c>
      <c r="J58" s="4"/>
      <c r="K58" s="35"/>
      <c r="L58" s="17">
        <f t="shared" si="5"/>
        <v>15</v>
      </c>
      <c r="M58" s="36"/>
    </row>
    <row r="59" spans="2:13" ht="12.75">
      <c r="B59" s="44" t="s">
        <v>77</v>
      </c>
      <c r="C59" s="3" t="s">
        <v>59</v>
      </c>
      <c r="D59" s="2" t="s">
        <v>74</v>
      </c>
      <c r="E59" s="2">
        <v>30</v>
      </c>
      <c r="F59" s="1"/>
      <c r="G59" s="1"/>
      <c r="H59" s="2">
        <v>2</v>
      </c>
      <c r="I59" s="22">
        <f>E59*H59</f>
        <v>60</v>
      </c>
      <c r="J59" s="4"/>
      <c r="K59" s="35"/>
      <c r="L59" s="17">
        <f t="shared" si="5"/>
        <v>60</v>
      </c>
      <c r="M59" s="36"/>
    </row>
    <row r="60" spans="3:13" ht="16.5" thickBot="1">
      <c r="C60" s="10" t="s">
        <v>55</v>
      </c>
      <c r="D60" s="11"/>
      <c r="E60" s="11"/>
      <c r="F60" s="11"/>
      <c r="G60" s="11"/>
      <c r="H60" s="11"/>
      <c r="I60" s="11">
        <f>SUM(I49:I59)</f>
        <v>1915</v>
      </c>
      <c r="J60" s="12"/>
      <c r="K60" s="37">
        <f>SUM(K49:K59)</f>
        <v>0</v>
      </c>
      <c r="L60" s="38">
        <f>SUM(L49:L59)</f>
        <v>1415</v>
      </c>
      <c r="M60" s="39">
        <f>SUM(M49:M59)</f>
        <v>500</v>
      </c>
    </row>
    <row r="61" spans="3:10" ht="12.75">
      <c r="C61" s="17"/>
      <c r="D61" s="17"/>
      <c r="E61" s="17"/>
      <c r="F61" s="17"/>
      <c r="G61" s="17"/>
      <c r="H61" s="17"/>
      <c r="I61" s="17"/>
      <c r="J61" s="17"/>
    </row>
    <row r="62" spans="3:13" ht="12.75">
      <c r="C62" s="43" t="s">
        <v>69</v>
      </c>
      <c r="D62" s="43"/>
      <c r="E62" s="43"/>
      <c r="F62" s="43"/>
      <c r="G62" s="43"/>
      <c r="H62" s="43"/>
      <c r="I62" s="43">
        <f>I60+I43+I22</f>
        <v>14908.6</v>
      </c>
      <c r="J62" s="43"/>
      <c r="K62" s="43">
        <f>K60+K43+K22</f>
        <v>7957.5</v>
      </c>
      <c r="L62" s="43">
        <f>L60+L43+L22</f>
        <v>5451.1</v>
      </c>
      <c r="M62" s="43">
        <f>M60+M43+M22</f>
        <v>1500</v>
      </c>
    </row>
  </sheetData>
  <mergeCells count="6">
    <mergeCell ref="L47:L48"/>
    <mergeCell ref="M47:M48"/>
    <mergeCell ref="L4:L5"/>
    <mergeCell ref="M4:M5"/>
    <mergeCell ref="L27:L28"/>
    <mergeCell ref="M27:M28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6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CNRS-LAS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Levacher Patrick</dc:creator>
  <cp:keywords/>
  <dc:description/>
  <cp:lastModifiedBy>FERRAND Didier</cp:lastModifiedBy>
  <cp:lastPrinted>2001-10-10T10:14:12Z</cp:lastPrinted>
  <dcterms:created xsi:type="dcterms:W3CDTF">2000-02-29T14:43:00Z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